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 " sheetId="2" r:id="rId2"/>
  </sheets>
  <definedNames>
    <definedName name="_xlnm.Print_Area" localSheetId="1">'отчет 1 полугодие 2012 '!$A$1:$J$57</definedName>
  </definedNames>
  <calcPr fullCalcOnLoad="1"/>
</workbook>
</file>

<file path=xl/sharedStrings.xml><?xml version="1.0" encoding="utf-8"?>
<sst xmlns="http://schemas.openxmlformats.org/spreadsheetml/2006/main" count="130" uniqueCount="110">
  <si>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</si>
  <si>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</si>
  <si>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</si>
  <si>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</si>
  <si>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</si>
  <si>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</si>
  <si>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</si>
  <si>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</si>
  <si>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</si>
  <si>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</si>
  <si>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</si>
  <si>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</si>
  <si>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</si>
  <si>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 xml:space="preserve">Эл. энергия  мест общего пользования </t>
  </si>
  <si>
    <t xml:space="preserve">по графику </t>
  </si>
  <si>
    <t xml:space="preserve">Аварийное обслуживание </t>
  </si>
  <si>
    <t>круглосуточно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</si>
  <si>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</si>
  <si>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</si>
  <si>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Содержание и эксплуатация лифтового оборудования</t>
  </si>
  <si>
    <t>Дератизация и дезинсекция  подвальных помещений</t>
  </si>
  <si>
    <t>1 раз/год</t>
  </si>
  <si>
    <t xml:space="preserve">Содержание и уборка придомовой территории </t>
  </si>
  <si>
    <t>по графику 40-час. рабочей недели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</si>
  <si>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</si>
  <si>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</si>
  <si>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</si>
  <si>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</si>
  <si>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</si>
  <si>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</si>
  <si>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</si>
  <si>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</si>
  <si>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Тех. обслуживание, подготовка дома к сезонной эксплуатации </t>
  </si>
  <si>
    <t>Долг на 01.01.11 г.</t>
  </si>
  <si>
    <t xml:space="preserve">Капитальный ремонт  общего имущества жилого дома 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</si>
  <si>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</si>
  <si>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</si>
  <si>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</si>
  <si>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</si>
  <si>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</si>
  <si>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пер.Белогорский,16</t>
  </si>
  <si>
    <t>Долг на 01.01.12 г.</t>
  </si>
  <si>
    <t>неж. помещ.</t>
  </si>
  <si>
    <t>распр.расх.неж.</t>
  </si>
  <si>
    <t>насел.</t>
  </si>
  <si>
    <t>тариф насел.</t>
  </si>
  <si>
    <t>Содержание и текущий ремонт общего имущества жилого дома (население)</t>
  </si>
  <si>
    <t>Содержание и текущий ремонт общего имущества жилого дома(собств.неж.помещений)</t>
  </si>
  <si>
    <t>Оплачено собственниками нежилых помещений</t>
  </si>
  <si>
    <t xml:space="preserve"> 5.1</t>
  </si>
  <si>
    <t>5.2.</t>
  </si>
  <si>
    <t xml:space="preserve"> Текущий ремонт общего имущества </t>
  </si>
  <si>
    <t>5.3.</t>
  </si>
  <si>
    <t xml:space="preserve">Капитальный ремонт 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</si>
  <si>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</si>
  <si>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</si>
  <si>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</si>
  <si>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</si>
  <si>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</si>
  <si>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</si>
  <si>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</si>
  <si>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</si>
  <si>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</si>
  <si>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</si>
  <si>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</si>
  <si>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</si>
  <si>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</si>
  <si>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</si>
  <si>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</si>
  <si>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</si>
  <si>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</si>
  <si>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</si>
  <si>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</si>
  <si>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</si>
  <si>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</si>
  <si>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</si>
  <si>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</si>
  <si>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</si>
  <si>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</si>
  <si>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</si>
  <si>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</si>
  <si>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</si>
  <si>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</si>
  <si>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</si>
  <si>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</si>
  <si>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</si>
  <si>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</si>
  <si>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</si>
  <si>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</si>
  <si>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</si>
  <si>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</si>
  <si>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</si>
  <si>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</si>
  <si>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</si>
  <si>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</si>
  <si>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</si>
  <si>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</si>
  <si>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</si>
  <si>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</si>
  <si>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</si>
  <si>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</si>
  <si>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</si>
  <si>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</si>
  <si>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 пер.Белогорский,16</t>
  </si>
  <si>
    <t xml:space="preserve">Финансовый результат за 1 полугодие 2012 г.(+ экономия,- перерасход)                                                      </t>
  </si>
  <si>
    <t>Долг на 01.07.12 г.</t>
  </si>
  <si>
    <t>Начислено населению за 1 полугодие 2012 г.</t>
  </si>
  <si>
    <t>Оплачено населением за 1 полугодие 2012 года</t>
  </si>
  <si>
    <t>Начислено за 1 полугодие 2012 г.</t>
  </si>
  <si>
    <t>Оплачено за 1 полугодие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</si>
</sst>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  <numFmt numFmtId="169" formatCode="#,##0.000_ ;[Red]\-#,##0.000\ "/>
  </numFmts>
  <fonts count="14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0" borderId="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9" fillId="0" borderId="9" xfId="0" applyFont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9" fontId="9" fillId="3" borderId="9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10" fontId="9" fillId="3" borderId="9" xfId="0" applyNumberFormat="1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13" fillId="0" borderId="0" xfId="15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A1" sqref="A1:IV16384"/>
    </sheetView>
  </sheetViews>
  <sheetFormatPr defaultColWidth="9.00390625" defaultRowHeight="15.75"/>
  <cols>
    <col min="1" max="1" width="9.00390625" style="15" customWidth="1"/>
    <col min="2" max="2" width="20.625" style="15" customWidth="1"/>
    <col min="3" max="3" width="20.50390625" style="15" customWidth="1"/>
    <col min="4" max="4" width="18.25390625" style="15" bestFit="1" customWidth="1"/>
    <col min="5" max="6" width="9.00390625" style="15" customWidth="1"/>
    <col min="7" max="33" width="9.00390625" style="67" customWidth="1"/>
    <col min="34" max="16384" width="9.00390625" style="15" customWidth="1"/>
  </cols>
  <sheetData>
    <row r="1" spans="1:6" ht="18.75">
      <c r="A1" s="98" t="s">
        <v>54</v>
      </c>
      <c r="B1" s="98"/>
      <c r="C1" s="98"/>
      <c r="D1" s="98"/>
      <c r="E1" s="98"/>
      <c r="F1" s="98"/>
    </row>
    <row r="3" spans="1:6" ht="33.75" customHeight="1">
      <c r="A3" s="99" t="s">
        <v>55</v>
      </c>
      <c r="B3" s="99"/>
      <c r="C3" s="99"/>
      <c r="D3" s="99"/>
      <c r="E3" s="99"/>
      <c r="F3" s="99"/>
    </row>
    <row r="5" spans="1:3" ht="15.75">
      <c r="A5" s="100" t="s">
        <v>56</v>
      </c>
      <c r="B5" s="100" t="s">
        <v>57</v>
      </c>
      <c r="C5" s="68" t="s">
        <v>58</v>
      </c>
    </row>
    <row r="6" spans="1:3" ht="15.75">
      <c r="A6" s="101"/>
      <c r="B6" s="101"/>
      <c r="C6" s="69" t="s">
        <v>59</v>
      </c>
    </row>
    <row r="7" spans="1:3" ht="15.75">
      <c r="A7" s="102"/>
      <c r="B7" s="102"/>
      <c r="C7" s="66"/>
    </row>
    <row r="8" spans="1:3" ht="47.25">
      <c r="A8" s="70" t="s">
        <v>60</v>
      </c>
      <c r="B8" s="71" t="s">
        <v>61</v>
      </c>
      <c r="C8" s="72">
        <v>0.02</v>
      </c>
    </row>
    <row r="9" spans="1:3" ht="110.25">
      <c r="A9" s="70" t="s">
        <v>62</v>
      </c>
      <c r="B9" s="71" t="s">
        <v>63</v>
      </c>
      <c r="C9" s="72">
        <v>0.02</v>
      </c>
    </row>
    <row r="11" spans="1:6" ht="29.25" customHeight="1">
      <c r="A11" s="99" t="s">
        <v>64</v>
      </c>
      <c r="B11" s="99"/>
      <c r="C11" s="99"/>
      <c r="D11" s="99"/>
      <c r="E11" s="99"/>
      <c r="F11" s="99"/>
    </row>
    <row r="13" spans="1:4" ht="47.25">
      <c r="A13" s="73" t="s">
        <v>65</v>
      </c>
      <c r="B13" s="73" t="s">
        <v>66</v>
      </c>
      <c r="C13" s="73" t="s">
        <v>67</v>
      </c>
      <c r="D13" s="73" t="s">
        <v>68</v>
      </c>
    </row>
    <row r="14" spans="1:4" ht="31.5">
      <c r="A14" s="70" t="s">
        <v>60</v>
      </c>
      <c r="B14" s="71" t="s">
        <v>69</v>
      </c>
      <c r="C14" s="71" t="s">
        <v>70</v>
      </c>
      <c r="D14" s="72">
        <v>0.01</v>
      </c>
    </row>
    <row r="15" spans="1:4" ht="31.5">
      <c r="A15" s="70" t="s">
        <v>62</v>
      </c>
      <c r="B15" s="71" t="s">
        <v>71</v>
      </c>
      <c r="C15" s="71" t="s">
        <v>72</v>
      </c>
      <c r="D15" s="74">
        <v>0.005</v>
      </c>
    </row>
    <row r="16" spans="1:4" ht="31.5">
      <c r="A16" s="70" t="s">
        <v>73</v>
      </c>
      <c r="B16" s="71" t="s">
        <v>74</v>
      </c>
      <c r="C16" s="71" t="s">
        <v>75</v>
      </c>
      <c r="D16" s="74">
        <v>0.005</v>
      </c>
    </row>
    <row r="17" spans="1:4" ht="31.5">
      <c r="A17" s="70" t="s">
        <v>76</v>
      </c>
      <c r="B17" s="71" t="s">
        <v>77</v>
      </c>
      <c r="C17" s="71" t="s">
        <v>78</v>
      </c>
      <c r="D17" s="74">
        <v>0.005</v>
      </c>
    </row>
    <row r="19" spans="1:6" ht="36.75" customHeight="1">
      <c r="A19" s="99" t="s">
        <v>79</v>
      </c>
      <c r="B19" s="99"/>
      <c r="C19" s="99"/>
      <c r="D19" s="99"/>
      <c r="E19" s="99"/>
      <c r="F19" s="99"/>
    </row>
    <row r="21" spans="1:3" ht="31.5">
      <c r="A21" s="75" t="s">
        <v>56</v>
      </c>
      <c r="B21" s="75" t="s">
        <v>66</v>
      </c>
      <c r="C21" s="75" t="s">
        <v>67</v>
      </c>
    </row>
    <row r="22" spans="1:3" ht="126">
      <c r="A22" s="70" t="s">
        <v>60</v>
      </c>
      <c r="B22" s="71" t="s">
        <v>80</v>
      </c>
      <c r="C22" s="71" t="s">
        <v>81</v>
      </c>
    </row>
    <row r="23" spans="1:3" ht="31.5">
      <c r="A23" s="70" t="s">
        <v>62</v>
      </c>
      <c r="B23" s="71" t="s">
        <v>82</v>
      </c>
      <c r="C23" s="71" t="s">
        <v>83</v>
      </c>
    </row>
    <row r="27" spans="1:6" ht="33.75" customHeight="1">
      <c r="A27" s="99" t="s">
        <v>84</v>
      </c>
      <c r="B27" s="99"/>
      <c r="C27" s="99"/>
      <c r="D27" s="99"/>
      <c r="E27" s="99"/>
      <c r="F27" s="99"/>
    </row>
    <row r="28" spans="1:6" ht="15.75">
      <c r="A28" s="76"/>
      <c r="B28" s="76"/>
      <c r="C28" s="76"/>
      <c r="D28" s="76"/>
      <c r="E28" s="76"/>
      <c r="F28" s="76"/>
    </row>
    <row r="29" spans="1:6" ht="47.25">
      <c r="A29" s="77" t="s">
        <v>85</v>
      </c>
      <c r="B29" s="77" t="s">
        <v>86</v>
      </c>
      <c r="C29" s="77" t="s">
        <v>87</v>
      </c>
      <c r="D29" s="78" t="s">
        <v>88</v>
      </c>
      <c r="E29" s="79"/>
      <c r="F29" s="79"/>
    </row>
    <row r="30" spans="1:6" ht="15.75">
      <c r="A30" s="70"/>
      <c r="B30" s="70"/>
      <c r="C30" s="80"/>
      <c r="D30" s="81"/>
      <c r="E30" s="76"/>
      <c r="F30" s="76"/>
    </row>
    <row r="31" spans="1:6" ht="30.75" customHeight="1">
      <c r="A31" s="99" t="s">
        <v>89</v>
      </c>
      <c r="B31" s="99"/>
      <c r="C31" s="99"/>
      <c r="D31" s="99"/>
      <c r="E31" s="99"/>
      <c r="F31" s="99"/>
    </row>
    <row r="32" spans="1:6" ht="15.75">
      <c r="A32" s="76"/>
      <c r="B32" s="76"/>
      <c r="C32" s="76"/>
      <c r="D32" s="76"/>
      <c r="E32" s="76"/>
      <c r="F32" s="76"/>
    </row>
    <row r="33" spans="1:6" ht="47.25" customHeight="1">
      <c r="A33" s="77" t="s">
        <v>85</v>
      </c>
      <c r="B33" s="77" t="s">
        <v>90</v>
      </c>
      <c r="C33" s="77" t="s">
        <v>91</v>
      </c>
      <c r="D33" s="82" t="s">
        <v>92</v>
      </c>
      <c r="E33" s="103" t="s">
        <v>93</v>
      </c>
      <c r="F33" s="103"/>
    </row>
    <row r="34" spans="1:6" ht="15.75">
      <c r="A34" s="70"/>
      <c r="B34" s="70"/>
      <c r="C34" s="80"/>
      <c r="D34" s="83"/>
      <c r="E34" s="104"/>
      <c r="F34" s="104"/>
    </row>
    <row r="35" spans="1:6" ht="15.75">
      <c r="A35" s="84"/>
      <c r="B35" s="84"/>
      <c r="C35" s="85"/>
      <c r="D35" s="85"/>
      <c r="E35" s="86"/>
      <c r="F35" s="86"/>
    </row>
    <row r="36" spans="1:6" ht="30.75" customHeight="1">
      <c r="A36" s="99" t="s">
        <v>94</v>
      </c>
      <c r="B36" s="99"/>
      <c r="C36" s="99"/>
      <c r="D36" s="99"/>
      <c r="E36" s="99"/>
      <c r="F36" s="99"/>
    </row>
    <row r="38" spans="1:6" ht="71.25" customHeight="1">
      <c r="A38" s="77" t="s">
        <v>85</v>
      </c>
      <c r="B38" s="87" t="s">
        <v>95</v>
      </c>
      <c r="C38" s="97" t="s">
        <v>96</v>
      </c>
      <c r="D38" s="97"/>
      <c r="E38" s="97" t="s">
        <v>97</v>
      </c>
      <c r="F38" s="97"/>
    </row>
    <row r="39" spans="1:6" ht="15.75">
      <c r="A39" s="70"/>
      <c r="B39" s="88"/>
      <c r="C39" s="103"/>
      <c r="D39" s="103"/>
      <c r="E39" s="104"/>
      <c r="F39" s="104"/>
    </row>
    <row r="41" spans="1:6" ht="32.25" customHeight="1">
      <c r="A41" s="99" t="s">
        <v>98</v>
      </c>
      <c r="B41" s="99"/>
      <c r="C41" s="99"/>
      <c r="D41" s="99"/>
      <c r="E41" s="99"/>
      <c r="F41" s="99"/>
    </row>
    <row r="43" spans="1:6" ht="35.25" customHeight="1">
      <c r="A43" s="77" t="s">
        <v>85</v>
      </c>
      <c r="B43" s="77" t="s">
        <v>99</v>
      </c>
      <c r="C43" s="77" t="s">
        <v>100</v>
      </c>
      <c r="D43" s="82" t="s">
        <v>101</v>
      </c>
      <c r="E43" s="103" t="s">
        <v>102</v>
      </c>
      <c r="F43" s="103"/>
    </row>
    <row r="44" spans="1:6" ht="15.75">
      <c r="A44" s="70"/>
      <c r="B44" s="70"/>
      <c r="C44" s="80"/>
      <c r="D44" s="83"/>
      <c r="E44" s="104"/>
      <c r="F44" s="104"/>
    </row>
    <row r="122" ht="15.75">
      <c r="A122" s="89"/>
    </row>
    <row r="124" ht="15.75">
      <c r="A124" s="89"/>
    </row>
    <row r="126" ht="15.75">
      <c r="A126" s="89"/>
    </row>
    <row r="128" ht="15.75">
      <c r="A128" s="89"/>
    </row>
    <row r="130" ht="15.75">
      <c r="A130" s="89"/>
    </row>
    <row r="132" ht="15.75">
      <c r="A132" s="89"/>
    </row>
    <row r="134" ht="15.75">
      <c r="A134" s="89"/>
    </row>
    <row r="136" ht="15.75">
      <c r="A136" s="89"/>
    </row>
    <row r="138" ht="15.75">
      <c r="A138" s="89"/>
    </row>
    <row r="140" ht="15.75">
      <c r="A140" s="89"/>
    </row>
    <row r="142" ht="15.75">
      <c r="A142" s="89"/>
    </row>
    <row r="144" ht="15.75">
      <c r="A144" s="89"/>
    </row>
    <row r="146" ht="15.75">
      <c r="A146" s="89"/>
    </row>
    <row r="148" ht="15.75">
      <c r="A148" s="89"/>
    </row>
    <row r="150" ht="15.75">
      <c r="A150" s="89"/>
    </row>
    <row r="152" ht="15.75">
      <c r="A152" s="89"/>
    </row>
    <row r="154" ht="15.75">
      <c r="A154" s="89"/>
    </row>
    <row r="156" ht="15.75">
      <c r="A156" s="89"/>
    </row>
    <row r="158" ht="15.75">
      <c r="A158" s="89"/>
    </row>
    <row r="160" ht="15.75">
      <c r="A160" s="89"/>
    </row>
    <row r="162" ht="15.75">
      <c r="A162" s="89"/>
    </row>
    <row r="164" ht="15.75">
      <c r="A164" s="89"/>
    </row>
    <row r="166" ht="15.75">
      <c r="A166" s="89"/>
    </row>
    <row r="168" spans="1:33" s="91" customFormat="1" ht="15.75">
      <c r="A168" s="90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</row>
    <row r="169" spans="7:33" s="91" customFormat="1" ht="15.75"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</row>
    <row r="170" spans="1:33" s="91" customFormat="1" ht="15.75">
      <c r="A170" s="92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</row>
    <row r="171" spans="7:33" s="91" customFormat="1" ht="15.75"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</row>
    <row r="172" spans="1:33" s="91" customFormat="1" ht="15.75">
      <c r="A172" s="93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</row>
    <row r="173" spans="7:33" s="91" customFormat="1" ht="15.75"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</row>
    <row r="174" spans="1:33" s="91" customFormat="1" ht="15.75">
      <c r="A174" s="92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</row>
    <row r="175" spans="7:33" s="91" customFormat="1" ht="15.75"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</row>
    <row r="176" spans="1:33" s="91" customFormat="1" ht="15.75">
      <c r="A176" s="92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</row>
    <row r="177" spans="7:33" s="91" customFormat="1" ht="15.75"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</row>
    <row r="178" spans="1:33" s="91" customFormat="1" ht="60" customHeight="1">
      <c r="A178" s="94"/>
      <c r="B178" s="94"/>
      <c r="C178" s="94"/>
      <c r="D178" s="94"/>
      <c r="E178" s="85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</row>
    <row r="179" spans="1:33" s="91" customFormat="1" ht="15.75">
      <c r="A179" s="94"/>
      <c r="B179" s="94"/>
      <c r="C179" s="94"/>
      <c r="D179" s="94"/>
      <c r="E179" s="85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</row>
    <row r="180" spans="1:33" s="91" customFormat="1" ht="15.75">
      <c r="A180" s="95"/>
      <c r="B180" s="94"/>
      <c r="C180" s="94"/>
      <c r="D180" s="94"/>
      <c r="E180" s="85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</row>
    <row r="181" spans="1:33" s="91" customFormat="1" ht="15.75">
      <c r="A181" s="95"/>
      <c r="B181" s="94"/>
      <c r="C181" s="94"/>
      <c r="D181" s="94"/>
      <c r="E181" s="85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</row>
    <row r="182" spans="7:33" s="91" customFormat="1" ht="15.75"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</row>
    <row r="183" spans="1:33" s="91" customFormat="1" ht="15.75">
      <c r="A183" s="92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</row>
    <row r="184" spans="7:33" s="91" customFormat="1" ht="15.75"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</row>
    <row r="185" spans="1:33" s="91" customFormat="1" ht="15.75">
      <c r="A185" s="92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</row>
    <row r="186" spans="7:33" s="91" customFormat="1" ht="15.75"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</row>
    <row r="187" spans="1:33" s="91" customFormat="1" ht="21.75" customHeight="1">
      <c r="A187" s="94"/>
      <c r="B187" s="94"/>
      <c r="C187" s="94"/>
      <c r="D187" s="94"/>
      <c r="E187" s="85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</row>
    <row r="188" spans="1:33" s="91" customFormat="1" ht="15.75">
      <c r="A188" s="94"/>
      <c r="B188" s="94"/>
      <c r="C188" s="94"/>
      <c r="D188" s="94"/>
      <c r="E188" s="85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</row>
    <row r="189" spans="1:33" s="91" customFormat="1" ht="15.75">
      <c r="A189" s="94"/>
      <c r="B189" s="94"/>
      <c r="C189" s="94"/>
      <c r="D189" s="94"/>
      <c r="E189" s="85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</row>
    <row r="190" spans="1:33" s="91" customFormat="1" ht="15.75">
      <c r="A190" s="94"/>
      <c r="B190" s="94"/>
      <c r="C190" s="94"/>
      <c r="D190" s="94"/>
      <c r="E190" s="85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</row>
    <row r="191" spans="7:33" s="91" customFormat="1" ht="15.75"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</row>
    <row r="192" spans="1:33" s="91" customFormat="1" ht="15.75">
      <c r="A192" s="92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</row>
    <row r="193" spans="7:33" s="91" customFormat="1" ht="15.75"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</row>
    <row r="194" spans="1:33" s="91" customFormat="1" ht="15.75">
      <c r="A194" s="92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</row>
    <row r="195" spans="7:33" s="91" customFormat="1" ht="15.75"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</row>
    <row r="196" spans="1:33" s="91" customFormat="1" ht="15.75">
      <c r="A196" s="92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</row>
    <row r="197" spans="7:33" s="91" customFormat="1" ht="15.75"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</row>
    <row r="198" spans="1:33" s="91" customFormat="1" ht="15.75">
      <c r="A198" s="92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</row>
    <row r="199" spans="7:33" s="91" customFormat="1" ht="15.75"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</row>
    <row r="200" spans="1:33" s="91" customFormat="1" ht="15.75">
      <c r="A200" s="92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</row>
    <row r="201" spans="7:33" s="91" customFormat="1" ht="15.75"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</row>
    <row r="202" spans="1:33" s="91" customFormat="1" ht="15.75">
      <c r="A202" s="92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</row>
    <row r="203" spans="7:33" s="91" customFormat="1" ht="15.75"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</row>
    <row r="204" spans="1:33" s="91" customFormat="1" ht="15.75">
      <c r="A204" s="92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</row>
    <row r="205" spans="7:33" s="91" customFormat="1" ht="15.75"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</row>
    <row r="206" spans="1:33" s="91" customFormat="1" ht="15.75">
      <c r="A206" s="92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</row>
    <row r="207" spans="7:33" s="91" customFormat="1" ht="15.75"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</row>
    <row r="208" spans="1:33" s="91" customFormat="1" ht="15.75">
      <c r="A208" s="92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</row>
    <row r="209" spans="7:33" s="91" customFormat="1" ht="15.75"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</row>
    <row r="210" spans="1:33" s="91" customFormat="1" ht="15.75">
      <c r="A210" s="92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</row>
    <row r="211" spans="7:33" s="91" customFormat="1" ht="15.75"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</row>
    <row r="212" spans="1:33" s="91" customFormat="1" ht="15.75">
      <c r="A212" s="92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</row>
    <row r="213" spans="7:33" s="91" customFormat="1" ht="15.75"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</row>
    <row r="214" spans="1:33" s="91" customFormat="1" ht="15.75">
      <c r="A214" s="92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</row>
    <row r="215" spans="7:33" s="91" customFormat="1" ht="15.75"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</row>
    <row r="216" spans="1:33" s="91" customFormat="1" ht="15.75">
      <c r="A216" s="92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</row>
    <row r="217" spans="7:33" s="91" customFormat="1" ht="15.75"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</row>
    <row r="218" spans="1:33" s="91" customFormat="1" ht="15.75">
      <c r="A218" s="92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</row>
    <row r="219" spans="7:33" s="91" customFormat="1" ht="15.75"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</row>
    <row r="220" spans="1:33" s="91" customFormat="1" ht="15.75">
      <c r="A220" s="92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</row>
    <row r="221" spans="7:33" s="91" customFormat="1" ht="15.75"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</row>
    <row r="222" spans="1:33" s="91" customFormat="1" ht="15.75">
      <c r="A222" s="92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</row>
    <row r="223" spans="7:33" s="91" customFormat="1" ht="15.75"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</row>
    <row r="224" spans="1:33" s="91" customFormat="1" ht="15.75">
      <c r="A224" s="92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</row>
    <row r="225" spans="7:33" s="91" customFormat="1" ht="15.75"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</row>
    <row r="226" spans="1:33" s="91" customFormat="1" ht="15.75">
      <c r="A226" s="94"/>
      <c r="B226" s="94"/>
      <c r="C226" s="94"/>
      <c r="D226" s="94"/>
      <c r="E226" s="94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</row>
    <row r="227" spans="1:33" s="91" customFormat="1" ht="15.75">
      <c r="A227" s="95"/>
      <c r="B227" s="94"/>
      <c r="C227" s="94"/>
      <c r="D227" s="94"/>
      <c r="E227" s="94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</row>
    <row r="228" spans="7:33" s="91" customFormat="1" ht="15.75"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</row>
    <row r="229" spans="1:33" s="91" customFormat="1" ht="15.75">
      <c r="A229" s="90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</row>
    <row r="230" spans="7:33" s="91" customFormat="1" ht="15.75"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</row>
    <row r="231" spans="1:33" s="91" customFormat="1" ht="15.75">
      <c r="A231" s="92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</row>
    <row r="232" spans="7:33" s="91" customFormat="1" ht="15.75"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</row>
    <row r="233" spans="1:33" s="91" customFormat="1" ht="15.75">
      <c r="A233" s="92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</row>
    <row r="234" spans="7:33" s="91" customFormat="1" ht="15.75"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</row>
    <row r="235" spans="1:33" s="91" customFormat="1" ht="15.75">
      <c r="A235" s="92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</row>
    <row r="236" spans="7:33" s="91" customFormat="1" ht="15.75"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</row>
    <row r="237" spans="1:33" s="91" customFormat="1" ht="15.75">
      <c r="A237" s="90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</row>
    <row r="238" spans="7:33" s="91" customFormat="1" ht="15.75"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</row>
    <row r="239" spans="1:33" s="91" customFormat="1" ht="15.75">
      <c r="A239" s="92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</row>
    <row r="240" spans="7:33" s="91" customFormat="1" ht="15.75"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</row>
    <row r="241" spans="1:33" s="91" customFormat="1" ht="15.75">
      <c r="A241" s="92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</row>
    <row r="242" spans="7:33" s="91" customFormat="1" ht="15.75"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</row>
    <row r="243" spans="1:33" s="91" customFormat="1" ht="15.75">
      <c r="A243" s="92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</row>
    <row r="244" spans="7:33" s="91" customFormat="1" ht="15.75"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</row>
    <row r="245" spans="1:33" s="91" customFormat="1" ht="15.75">
      <c r="A245" s="92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</row>
    <row r="246" spans="7:33" s="91" customFormat="1" ht="15.75"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</row>
    <row r="247" spans="1:33" s="91" customFormat="1" ht="15.75">
      <c r="A247" s="92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</row>
    <row r="248" spans="7:33" s="91" customFormat="1" ht="15.75"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</row>
    <row r="249" spans="1:33" s="91" customFormat="1" ht="15.75">
      <c r="A249" s="94"/>
      <c r="B249" s="94"/>
      <c r="C249" s="94"/>
      <c r="D249" s="94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</row>
    <row r="250" spans="1:33" s="91" customFormat="1" ht="15.75">
      <c r="A250" s="94"/>
      <c r="B250" s="94"/>
      <c r="C250" s="96"/>
      <c r="D250" s="94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</row>
    <row r="251" spans="7:33" s="91" customFormat="1" ht="15.75"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</row>
    <row r="252" spans="7:33" s="91" customFormat="1" ht="15.75"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</row>
    <row r="253" spans="7:33" s="91" customFormat="1" ht="15.75"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</row>
    <row r="254" spans="7:33" s="91" customFormat="1" ht="15.75"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</row>
    <row r="255" spans="7:33" s="91" customFormat="1" ht="15.75"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</row>
    <row r="256" spans="7:33" s="91" customFormat="1" ht="15.75"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</row>
    <row r="257" spans="7:33" s="91" customFormat="1" ht="15.75"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</row>
    <row r="258" spans="7:33" s="91" customFormat="1" ht="15.75"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</row>
    <row r="259" spans="7:33" s="91" customFormat="1" ht="15.75"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</row>
    <row r="260" spans="7:33" s="91" customFormat="1" ht="15.75"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</row>
    <row r="261" spans="7:33" s="91" customFormat="1" ht="15.75"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</row>
    <row r="262" spans="7:33" s="91" customFormat="1" ht="15.75"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</row>
    <row r="263" spans="7:33" s="91" customFormat="1" ht="15.75"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</row>
    <row r="264" spans="7:33" s="91" customFormat="1" ht="15.75"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</row>
    <row r="265" spans="7:33" s="91" customFormat="1" ht="15.75"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</row>
    <row r="266" spans="7:33" s="91" customFormat="1" ht="15.75"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</row>
    <row r="267" spans="7:33" s="91" customFormat="1" ht="15.75"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</row>
    <row r="268" spans="7:33" s="91" customFormat="1" ht="15.75"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</row>
    <row r="269" spans="7:33" s="91" customFormat="1" ht="15.75"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</row>
    <row r="270" spans="7:33" s="91" customFormat="1" ht="15.75"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</row>
    <row r="271" spans="7:33" s="91" customFormat="1" ht="15.75"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</row>
    <row r="272" spans="7:33" s="91" customFormat="1" ht="15.75"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</row>
    <row r="273" spans="7:33" s="91" customFormat="1" ht="15.75"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</row>
    <row r="274" spans="7:33" s="91" customFormat="1" ht="15.75"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</row>
    <row r="275" spans="7:33" s="91" customFormat="1" ht="15.75"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</row>
    <row r="276" spans="7:33" s="91" customFormat="1" ht="15.75"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</row>
    <row r="277" spans="7:33" s="91" customFormat="1" ht="15.75"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</row>
    <row r="278" spans="7:33" s="91" customFormat="1" ht="15.75"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</row>
    <row r="279" spans="7:33" s="91" customFormat="1" ht="15.75"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</row>
    <row r="280" spans="7:33" s="91" customFormat="1" ht="15.75"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</row>
    <row r="281" spans="7:33" s="91" customFormat="1" ht="15.75"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</row>
    <row r="282" spans="7:33" s="91" customFormat="1" ht="15.75"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</row>
    <row r="283" spans="7:33" s="91" customFormat="1" ht="15.75"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</row>
    <row r="284" spans="7:33" s="91" customFormat="1" ht="15.75"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</row>
    <row r="285" spans="7:33" s="91" customFormat="1" ht="15.75"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</row>
    <row r="286" spans="7:33" s="91" customFormat="1" ht="15.75"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</row>
    <row r="287" spans="7:33" s="91" customFormat="1" ht="15.75"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</row>
    <row r="288" spans="7:33" s="91" customFormat="1" ht="15.75"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</row>
    <row r="289" spans="7:33" s="91" customFormat="1" ht="15.75"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</row>
    <row r="290" spans="7:33" s="91" customFormat="1" ht="15.75"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</row>
    <row r="291" spans="7:33" s="91" customFormat="1" ht="15.75"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</row>
    <row r="292" spans="7:33" s="91" customFormat="1" ht="15.75"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</row>
    <row r="293" spans="7:33" s="91" customFormat="1" ht="15.75"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</row>
    <row r="294" spans="7:33" s="91" customFormat="1" ht="15.75"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</row>
    <row r="295" spans="7:33" s="91" customFormat="1" ht="15.75"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</row>
    <row r="296" spans="7:33" s="91" customFormat="1" ht="15.75"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</row>
    <row r="297" spans="7:33" s="91" customFormat="1" ht="15.75"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</row>
    <row r="298" spans="7:33" s="91" customFormat="1" ht="15.75"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</row>
    <row r="299" spans="7:33" s="91" customFormat="1" ht="15.75"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</row>
    <row r="300" spans="7:33" s="91" customFormat="1" ht="15.75"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</row>
    <row r="301" spans="7:33" s="91" customFormat="1" ht="15.75"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</row>
    <row r="302" spans="7:33" s="91" customFormat="1" ht="15.75"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</row>
    <row r="303" spans="7:33" s="91" customFormat="1" ht="15.75"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</row>
    <row r="304" spans="7:33" s="91" customFormat="1" ht="15.75"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</row>
    <row r="305" spans="7:33" s="91" customFormat="1" ht="15.75"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</row>
    <row r="306" spans="7:33" s="91" customFormat="1" ht="15.75"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</row>
    <row r="307" spans="7:33" s="91" customFormat="1" ht="15.75"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</row>
    <row r="308" spans="7:33" s="91" customFormat="1" ht="15.75"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</row>
    <row r="309" spans="7:33" s="91" customFormat="1" ht="15.75"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</row>
    <row r="310" spans="7:33" s="91" customFormat="1" ht="15.75"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</row>
    <row r="311" spans="7:33" s="91" customFormat="1" ht="15.75"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</row>
    <row r="312" spans="7:33" s="91" customFormat="1" ht="15.75"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</row>
    <row r="313" spans="7:33" s="91" customFormat="1" ht="15.75"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</row>
    <row r="314" spans="7:33" s="91" customFormat="1" ht="15.75"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</row>
    <row r="315" spans="7:33" s="91" customFormat="1" ht="15.75"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</row>
    <row r="316" spans="7:33" s="91" customFormat="1" ht="15.75"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</row>
    <row r="317" spans="7:33" s="91" customFormat="1" ht="15.75"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</row>
    <row r="318" spans="7:33" s="91" customFormat="1" ht="15.75"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</row>
    <row r="319" spans="7:33" s="91" customFormat="1" ht="15.75"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</row>
    <row r="320" spans="7:33" s="91" customFormat="1" ht="15.75"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</row>
    <row r="321" spans="7:33" s="91" customFormat="1" ht="15.75"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</row>
    <row r="322" spans="7:33" s="91" customFormat="1" ht="15.75"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</row>
    <row r="323" spans="7:33" s="91" customFormat="1" ht="15.75"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</row>
    <row r="324" spans="7:33" s="91" customFormat="1" ht="15.75"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</row>
    <row r="325" spans="7:33" s="91" customFormat="1" ht="15.75"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</row>
    <row r="326" spans="7:33" s="91" customFormat="1" ht="15.75"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</row>
    <row r="327" spans="7:33" s="91" customFormat="1" ht="15.75"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</row>
    <row r="328" spans="7:33" s="91" customFormat="1" ht="15.75"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</row>
    <row r="329" spans="7:33" s="91" customFormat="1" ht="15.75"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</row>
    <row r="330" spans="7:33" s="91" customFormat="1" ht="15.75"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</row>
    <row r="331" spans="7:33" s="91" customFormat="1" ht="15.75"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</row>
    <row r="332" spans="7:33" s="91" customFormat="1" ht="15.75"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</row>
    <row r="333" spans="7:33" s="91" customFormat="1" ht="15.75"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</row>
    <row r="334" spans="7:33" s="91" customFormat="1" ht="15.75"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</row>
    <row r="335" spans="7:33" s="91" customFormat="1" ht="15.75"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</row>
    <row r="336" spans="7:33" s="91" customFormat="1" ht="15.75"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</row>
    <row r="337" spans="7:33" s="91" customFormat="1" ht="15.75"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</row>
    <row r="338" spans="7:33" s="91" customFormat="1" ht="15.75"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</row>
    <row r="339" spans="7:33" s="91" customFormat="1" ht="15.75"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</row>
    <row r="340" spans="7:33" s="91" customFormat="1" ht="15.75"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</row>
    <row r="341" spans="7:33" s="91" customFormat="1" ht="15.75"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</row>
    <row r="342" spans="7:33" s="91" customFormat="1" ht="15.75"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</row>
    <row r="343" spans="7:33" s="91" customFormat="1" ht="15.75"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</row>
    <row r="344" spans="7:33" s="91" customFormat="1" ht="15.75"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</row>
    <row r="345" spans="7:33" s="91" customFormat="1" ht="15.75"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</row>
    <row r="346" spans="7:33" s="91" customFormat="1" ht="15.75"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</row>
    <row r="347" spans="7:33" s="91" customFormat="1" ht="15.75"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</row>
    <row r="348" spans="7:33" s="91" customFormat="1" ht="15.75"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</row>
    <row r="349" spans="7:33" s="91" customFormat="1" ht="15.75"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</row>
    <row r="350" spans="7:33" s="91" customFormat="1" ht="15.75"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</row>
    <row r="351" spans="7:33" s="91" customFormat="1" ht="15.75"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</row>
    <row r="352" spans="7:33" s="91" customFormat="1" ht="15.75"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</row>
    <row r="353" spans="7:33" s="91" customFormat="1" ht="15.75"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</row>
    <row r="354" spans="7:33" s="91" customFormat="1" ht="15.75"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</row>
    <row r="355" spans="7:33" s="91" customFormat="1" ht="15.75"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</row>
    <row r="356" spans="7:33" s="91" customFormat="1" ht="15.75"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</row>
    <row r="357" spans="7:33" s="91" customFormat="1" ht="15.75"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</row>
    <row r="358" spans="7:33" s="91" customFormat="1" ht="15.75"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</row>
    <row r="359" spans="7:33" s="91" customFormat="1" ht="15.75"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</row>
    <row r="360" spans="7:33" s="91" customFormat="1" ht="15.75"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</row>
    <row r="361" spans="7:33" s="91" customFormat="1" ht="15.75"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</row>
    <row r="362" spans="7:33" s="91" customFormat="1" ht="15.75"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</row>
    <row r="363" spans="7:33" s="91" customFormat="1" ht="15.75"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</row>
    <row r="364" spans="7:33" s="91" customFormat="1" ht="15.75"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</row>
    <row r="365" spans="7:33" s="91" customFormat="1" ht="15.75"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</row>
    <row r="366" spans="7:33" s="91" customFormat="1" ht="15.75"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</row>
  </sheetData>
  <mergeCells count="18"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  <mergeCell ref="A11:F11"/>
    <mergeCell ref="A19:F19"/>
    <mergeCell ref="A27:F27"/>
    <mergeCell ref="A31:F31"/>
    <mergeCell ref="A1:F1"/>
    <mergeCell ref="A3:F3"/>
    <mergeCell ref="A5:A7"/>
    <mergeCell ref="B5:B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0">
      <selection activeCell="B18" sqref="B18:D18"/>
    </sheetView>
  </sheetViews>
  <sheetFormatPr defaultColWidth="9.00390625" defaultRowHeight="15.75"/>
  <cols>
    <col min="1" max="1" width="6.875" style="15" customWidth="1"/>
    <col min="2" max="2" width="32.00390625" style="15" customWidth="1"/>
    <col min="3" max="3" width="3.50390625" style="15" customWidth="1"/>
    <col min="4" max="4" width="34.125" style="15" customWidth="1"/>
    <col min="5" max="5" width="15.75390625" style="15" customWidth="1"/>
    <col min="6" max="6" width="12.00390625" style="15" hidden="1" customWidth="1"/>
    <col min="7" max="7" width="7.375" style="15" hidden="1" customWidth="1"/>
    <col min="8" max="8" width="13.375" style="34" hidden="1" customWidth="1"/>
    <col min="9" max="9" width="6.50390625" style="46" hidden="1" customWidth="1"/>
    <col min="10" max="10" width="11.50390625" style="14" customWidth="1"/>
    <col min="11" max="11" width="9.00390625" style="14" customWidth="1"/>
    <col min="12" max="16384" width="9.00390625" style="15" customWidth="1"/>
  </cols>
  <sheetData>
    <row r="1" spans="1:10" ht="75" customHeight="1">
      <c r="A1" s="115" t="s">
        <v>103</v>
      </c>
      <c r="B1" s="115"/>
      <c r="C1" s="115"/>
      <c r="D1" s="115"/>
      <c r="E1" s="115"/>
      <c r="F1" s="115"/>
      <c r="G1" s="115"/>
      <c r="H1" s="115"/>
      <c r="I1" s="45"/>
      <c r="J1" s="33"/>
    </row>
    <row r="2" spans="1:8" ht="15" customHeight="1">
      <c r="A2" s="111"/>
      <c r="B2" s="111"/>
      <c r="C2" s="111"/>
      <c r="D2" s="111"/>
      <c r="E2" s="111"/>
      <c r="F2" s="111"/>
      <c r="G2" s="111"/>
      <c r="H2" s="111"/>
    </row>
    <row r="3" spans="1:9" ht="15.75">
      <c r="A3" s="15" t="s">
        <v>0</v>
      </c>
      <c r="B3" s="8" t="s">
        <v>40</v>
      </c>
      <c r="C3" s="16"/>
      <c r="D3" s="16" t="s">
        <v>1</v>
      </c>
      <c r="E3" s="17">
        <v>3192.2</v>
      </c>
      <c r="F3" s="16"/>
      <c r="I3" s="47"/>
    </row>
    <row r="4" spans="2:6" ht="15.75">
      <c r="B4" s="18" t="s">
        <v>2</v>
      </c>
      <c r="C4" s="19">
        <v>5</v>
      </c>
      <c r="D4" s="16" t="s">
        <v>3</v>
      </c>
      <c r="E4" s="19">
        <v>80</v>
      </c>
      <c r="F4" s="16"/>
    </row>
    <row r="5" spans="2:9" ht="15.75">
      <c r="B5" s="18" t="s">
        <v>4</v>
      </c>
      <c r="C5" s="20">
        <v>2</v>
      </c>
      <c r="D5" s="16"/>
      <c r="E5" s="16"/>
      <c r="F5" s="16"/>
      <c r="G5" s="16"/>
      <c r="I5" s="48"/>
    </row>
    <row r="6" spans="2:7" ht="15.75">
      <c r="B6" s="18"/>
      <c r="C6" s="20"/>
      <c r="D6" s="16"/>
      <c r="E6" s="16"/>
      <c r="F6" s="16"/>
      <c r="G6" s="16"/>
    </row>
    <row r="7" spans="1:10" ht="60" customHeight="1">
      <c r="A7" s="1" t="s">
        <v>5</v>
      </c>
      <c r="B7" s="112" t="s">
        <v>6</v>
      </c>
      <c r="C7" s="113"/>
      <c r="D7" s="114"/>
      <c r="E7" s="2" t="s">
        <v>7</v>
      </c>
      <c r="F7" s="11" t="s">
        <v>42</v>
      </c>
      <c r="G7" s="11" t="s">
        <v>43</v>
      </c>
      <c r="H7" s="35" t="s">
        <v>44</v>
      </c>
      <c r="I7" s="35" t="s">
        <v>45</v>
      </c>
      <c r="J7" s="35" t="s">
        <v>8</v>
      </c>
    </row>
    <row r="8" spans="1:10" ht="15.75">
      <c r="A8" s="1">
        <v>1</v>
      </c>
      <c r="B8" s="32" t="s">
        <v>46</v>
      </c>
      <c r="C8" s="9"/>
      <c r="D8" s="9"/>
      <c r="E8" s="2"/>
      <c r="F8" s="10"/>
      <c r="G8" s="10"/>
      <c r="H8" s="35"/>
      <c r="I8" s="35"/>
      <c r="J8" s="35"/>
    </row>
    <row r="9" spans="1:10" ht="15.75" customHeight="1">
      <c r="A9" s="3"/>
      <c r="B9" s="105" t="s">
        <v>41</v>
      </c>
      <c r="C9" s="106"/>
      <c r="D9" s="107"/>
      <c r="E9" s="30"/>
      <c r="F9" s="21"/>
      <c r="G9" s="21"/>
      <c r="H9" s="50">
        <v>274465.86</v>
      </c>
      <c r="I9" s="36"/>
      <c r="J9" s="37">
        <f>G9+H9</f>
        <v>274465.86</v>
      </c>
    </row>
    <row r="10" spans="1:10" ht="15.75" customHeight="1">
      <c r="A10" s="3"/>
      <c r="B10" s="105" t="s">
        <v>106</v>
      </c>
      <c r="C10" s="106"/>
      <c r="D10" s="107"/>
      <c r="E10" s="2"/>
      <c r="F10" s="21"/>
      <c r="G10" s="21"/>
      <c r="H10" s="50">
        <v>202432.29</v>
      </c>
      <c r="I10" s="36"/>
      <c r="J10" s="37">
        <f aca="true" t="shared" si="0" ref="J10:J17">G10+H10</f>
        <v>202432.29</v>
      </c>
    </row>
    <row r="11" spans="1:10" ht="15.75" customHeight="1">
      <c r="A11" s="3"/>
      <c r="B11" s="108" t="s">
        <v>107</v>
      </c>
      <c r="C11" s="109"/>
      <c r="D11" s="110"/>
      <c r="E11" s="2"/>
      <c r="F11" s="21"/>
      <c r="G11" s="21"/>
      <c r="H11" s="50">
        <v>186861.05</v>
      </c>
      <c r="I11" s="36"/>
      <c r="J11" s="37">
        <f t="shared" si="0"/>
        <v>186861.05</v>
      </c>
    </row>
    <row r="12" spans="1:10" ht="15.75" customHeight="1">
      <c r="A12" s="3"/>
      <c r="B12" s="105" t="s">
        <v>105</v>
      </c>
      <c r="C12" s="106"/>
      <c r="D12" s="107"/>
      <c r="E12" s="2"/>
      <c r="F12" s="21"/>
      <c r="G12" s="21"/>
      <c r="H12" s="50">
        <f>H9+H10-H11</f>
        <v>290037.10000000003</v>
      </c>
      <c r="I12" s="36"/>
      <c r="J12" s="37">
        <f t="shared" si="0"/>
        <v>290037.10000000003</v>
      </c>
    </row>
    <row r="13" spans="1:10" ht="15.75" customHeight="1">
      <c r="A13" s="3">
        <v>2</v>
      </c>
      <c r="B13" s="116" t="s">
        <v>34</v>
      </c>
      <c r="C13" s="117"/>
      <c r="D13" s="118"/>
      <c r="E13" s="2"/>
      <c r="F13" s="21"/>
      <c r="G13" s="21"/>
      <c r="H13" s="50"/>
      <c r="I13" s="36"/>
      <c r="J13" s="37"/>
    </row>
    <row r="14" spans="1:10" ht="15.75" customHeight="1">
      <c r="A14" s="3"/>
      <c r="B14" s="105" t="s">
        <v>33</v>
      </c>
      <c r="C14" s="106"/>
      <c r="D14" s="107"/>
      <c r="E14" s="2"/>
      <c r="F14" s="21"/>
      <c r="G14" s="21"/>
      <c r="H14" s="50">
        <v>12151.54</v>
      </c>
      <c r="I14" s="36"/>
      <c r="J14" s="37">
        <f t="shared" si="0"/>
        <v>12151.54</v>
      </c>
    </row>
    <row r="15" spans="1:10" ht="15.75" customHeight="1">
      <c r="A15" s="3"/>
      <c r="B15" s="105" t="s">
        <v>106</v>
      </c>
      <c r="C15" s="106"/>
      <c r="D15" s="107"/>
      <c r="E15" s="2"/>
      <c r="F15" s="21"/>
      <c r="G15" s="21"/>
      <c r="H15" s="50">
        <v>11469.77</v>
      </c>
      <c r="I15" s="36"/>
      <c r="J15" s="37">
        <f t="shared" si="0"/>
        <v>11469.77</v>
      </c>
    </row>
    <row r="16" spans="1:10" ht="15.75" customHeight="1">
      <c r="A16" s="3"/>
      <c r="B16" s="108" t="s">
        <v>107</v>
      </c>
      <c r="C16" s="109"/>
      <c r="D16" s="110"/>
      <c r="E16" s="2"/>
      <c r="F16" s="21"/>
      <c r="G16" s="21"/>
      <c r="H16" s="50">
        <v>10075.22</v>
      </c>
      <c r="I16" s="36"/>
      <c r="J16" s="37">
        <f t="shared" si="0"/>
        <v>10075.22</v>
      </c>
    </row>
    <row r="17" spans="1:10" ht="15.75" customHeight="1">
      <c r="A17" s="3"/>
      <c r="B17" s="105" t="s">
        <v>41</v>
      </c>
      <c r="C17" s="106"/>
      <c r="D17" s="107"/>
      <c r="E17" s="2"/>
      <c r="F17" s="21"/>
      <c r="G17" s="21"/>
      <c r="H17" s="50">
        <f>H14+H15-H16</f>
        <v>13546.090000000002</v>
      </c>
      <c r="I17" s="36"/>
      <c r="J17" s="37">
        <f t="shared" si="0"/>
        <v>13546.090000000002</v>
      </c>
    </row>
    <row r="18" spans="1:10" ht="34.5" customHeight="1">
      <c r="A18" s="3">
        <v>3</v>
      </c>
      <c r="B18" s="116" t="s">
        <v>47</v>
      </c>
      <c r="C18" s="117"/>
      <c r="D18" s="118"/>
      <c r="E18" s="2"/>
      <c r="F18" s="21"/>
      <c r="G18" s="21"/>
      <c r="H18" s="50"/>
      <c r="I18" s="36"/>
      <c r="J18" s="50"/>
    </row>
    <row r="19" spans="1:10" ht="15.75" customHeight="1">
      <c r="A19" s="3"/>
      <c r="B19" s="105" t="s">
        <v>33</v>
      </c>
      <c r="C19" s="106"/>
      <c r="D19" s="107"/>
      <c r="E19" s="2"/>
      <c r="F19" s="21"/>
      <c r="G19" s="50">
        <v>-120</v>
      </c>
      <c r="H19" s="50"/>
      <c r="I19" s="36"/>
      <c r="J19" s="37">
        <f>G19+H19</f>
        <v>-120</v>
      </c>
    </row>
    <row r="20" spans="1:10" ht="15.75" customHeight="1">
      <c r="A20" s="3"/>
      <c r="B20" s="105" t="s">
        <v>108</v>
      </c>
      <c r="C20" s="106"/>
      <c r="D20" s="107"/>
      <c r="E20" s="2"/>
      <c r="F20" s="21"/>
      <c r="G20" s="50">
        <v>18360</v>
      </c>
      <c r="H20" s="50"/>
      <c r="I20" s="36"/>
      <c r="J20" s="37">
        <f>G20+H20</f>
        <v>18360</v>
      </c>
    </row>
    <row r="21" spans="1:10" ht="15.75" customHeight="1">
      <c r="A21" s="3"/>
      <c r="B21" s="108" t="s">
        <v>109</v>
      </c>
      <c r="C21" s="109"/>
      <c r="D21" s="110"/>
      <c r="E21" s="2"/>
      <c r="F21" s="21"/>
      <c r="G21" s="50">
        <v>9360</v>
      </c>
      <c r="H21" s="50"/>
      <c r="I21" s="36"/>
      <c r="J21" s="37">
        <f>G21+H21</f>
        <v>9360</v>
      </c>
    </row>
    <row r="22" spans="1:10" ht="15.75" customHeight="1">
      <c r="A22" s="3"/>
      <c r="B22" s="105" t="s">
        <v>41</v>
      </c>
      <c r="C22" s="106"/>
      <c r="D22" s="107"/>
      <c r="E22" s="2"/>
      <c r="F22" s="21"/>
      <c r="G22" s="50">
        <f>G19+G20-G21</f>
        <v>8880</v>
      </c>
      <c r="H22" s="50"/>
      <c r="I22" s="36"/>
      <c r="J22" s="37">
        <f>G22+H22</f>
        <v>8880</v>
      </c>
    </row>
    <row r="23" spans="1:10" ht="15.75" customHeight="1">
      <c r="A23" s="3">
        <v>4</v>
      </c>
      <c r="B23" s="12" t="s">
        <v>9</v>
      </c>
      <c r="C23" s="13"/>
      <c r="D23" s="13"/>
      <c r="E23" s="30"/>
      <c r="F23" s="4"/>
      <c r="G23" s="4"/>
      <c r="H23" s="50"/>
      <c r="I23" s="36"/>
      <c r="J23" s="50"/>
    </row>
    <row r="24" spans="1:10" ht="15.75" customHeight="1">
      <c r="A24" s="3"/>
      <c r="B24" s="108" t="s">
        <v>48</v>
      </c>
      <c r="C24" s="109"/>
      <c r="D24" s="110"/>
      <c r="E24" s="30"/>
      <c r="F24" s="4"/>
      <c r="G24" s="4">
        <f>G21</f>
        <v>9360</v>
      </c>
      <c r="H24" s="50">
        <f>H21</f>
        <v>0</v>
      </c>
      <c r="I24" s="36"/>
      <c r="J24" s="37">
        <f>G24+H24</f>
        <v>9360</v>
      </c>
    </row>
    <row r="25" spans="1:10" ht="15.75">
      <c r="A25" s="5"/>
      <c r="B25" s="108" t="s">
        <v>37</v>
      </c>
      <c r="C25" s="109"/>
      <c r="D25" s="110"/>
      <c r="E25" s="31"/>
      <c r="F25" s="22"/>
      <c r="G25" s="22"/>
      <c r="H25" s="37">
        <f>H11</f>
        <v>186861.05</v>
      </c>
      <c r="I25" s="54"/>
      <c r="J25" s="37">
        <f>G25+H25</f>
        <v>186861.05</v>
      </c>
    </row>
    <row r="26" spans="1:10" ht="15" customHeight="1">
      <c r="A26" s="5"/>
      <c r="B26" s="108" t="s">
        <v>38</v>
      </c>
      <c r="C26" s="109"/>
      <c r="D26" s="110"/>
      <c r="E26" s="31"/>
      <c r="F26" s="22"/>
      <c r="G26" s="22"/>
      <c r="H26" s="38">
        <f>H16</f>
        <v>10075.22</v>
      </c>
      <c r="I26" s="54"/>
      <c r="J26" s="37">
        <f>G26+H26</f>
        <v>10075.22</v>
      </c>
    </row>
    <row r="27" spans="1:10" ht="15.75" customHeight="1">
      <c r="A27" s="3"/>
      <c r="B27" s="12" t="s">
        <v>39</v>
      </c>
      <c r="C27" s="13"/>
      <c r="D27" s="13"/>
      <c r="E27" s="30"/>
      <c r="F27" s="22"/>
      <c r="G27" s="22"/>
      <c r="H27" s="39">
        <f>SUM(H24:H26)</f>
        <v>196936.27</v>
      </c>
      <c r="I27" s="55"/>
      <c r="J27" s="39">
        <f>SUM(J24:J26)</f>
        <v>206296.27</v>
      </c>
    </row>
    <row r="28" spans="1:10" ht="15.75" customHeight="1">
      <c r="A28" s="3">
        <v>5</v>
      </c>
      <c r="B28" s="116" t="s">
        <v>10</v>
      </c>
      <c r="C28" s="117"/>
      <c r="D28" s="118"/>
      <c r="E28" s="30"/>
      <c r="F28" s="22"/>
      <c r="G28" s="22"/>
      <c r="H28" s="38"/>
      <c r="I28" s="54"/>
      <c r="J28" s="38"/>
    </row>
    <row r="29" spans="1:10" ht="18.75" customHeight="1">
      <c r="A29" s="3" t="s">
        <v>49</v>
      </c>
      <c r="B29" s="125" t="s">
        <v>11</v>
      </c>
      <c r="C29" s="126"/>
      <c r="D29" s="127"/>
      <c r="E29" s="23"/>
      <c r="F29" s="24"/>
      <c r="G29" s="24"/>
      <c r="H29" s="36"/>
      <c r="I29" s="56"/>
      <c r="J29" s="36"/>
    </row>
    <row r="30" spans="1:10" ht="15.75">
      <c r="A30" s="6"/>
      <c r="B30" s="119" t="s">
        <v>35</v>
      </c>
      <c r="C30" s="120"/>
      <c r="D30" s="121"/>
      <c r="E30" s="25" t="s">
        <v>12</v>
      </c>
      <c r="F30" s="26">
        <f>I30/I40</f>
        <v>0.16176470588235292</v>
      </c>
      <c r="G30" s="57">
        <f>F30*G24</f>
        <v>1514.1176470588234</v>
      </c>
      <c r="H30" s="40">
        <f>I30*E3*12</f>
        <v>58991.856</v>
      </c>
      <c r="I30" s="58">
        <v>1.54</v>
      </c>
      <c r="J30" s="40">
        <f>G30+H30</f>
        <v>60505.973647058825</v>
      </c>
    </row>
    <row r="31" spans="1:10" ht="15.75">
      <c r="A31" s="3"/>
      <c r="B31" s="122" t="s">
        <v>13</v>
      </c>
      <c r="C31" s="123"/>
      <c r="D31" s="124"/>
      <c r="E31" s="27" t="s">
        <v>14</v>
      </c>
      <c r="F31" s="26">
        <f>I31/I40</f>
        <v>0.06617647058823528</v>
      </c>
      <c r="G31" s="57">
        <f>F31*G24</f>
        <v>619.4117647058822</v>
      </c>
      <c r="H31" s="40">
        <f>I31*E3*12</f>
        <v>24133.032</v>
      </c>
      <c r="I31" s="58">
        <v>0.63</v>
      </c>
      <c r="J31" s="40">
        <f aca="true" t="shared" si="1" ref="J31:J39">G31+H31</f>
        <v>24752.44376470588</v>
      </c>
    </row>
    <row r="32" spans="1:10" ht="15.75">
      <c r="A32" s="6"/>
      <c r="B32" s="119" t="s">
        <v>15</v>
      </c>
      <c r="C32" s="120"/>
      <c r="D32" s="121"/>
      <c r="E32" s="28" t="s">
        <v>16</v>
      </c>
      <c r="F32" s="26">
        <f>I32/I40</f>
        <v>0.050420168067226885</v>
      </c>
      <c r="G32" s="57">
        <f>F32*G24</f>
        <v>471.93277310924367</v>
      </c>
      <c r="H32" s="40">
        <f>I32*E3*12</f>
        <v>18387.072</v>
      </c>
      <c r="I32" s="58">
        <v>0.48</v>
      </c>
      <c r="J32" s="40">
        <f t="shared" si="1"/>
        <v>18859.004773109245</v>
      </c>
    </row>
    <row r="33" spans="1:10" ht="78.75">
      <c r="A33" s="3"/>
      <c r="B33" s="122" t="s">
        <v>17</v>
      </c>
      <c r="C33" s="123"/>
      <c r="D33" s="124"/>
      <c r="E33" s="27" t="s">
        <v>18</v>
      </c>
      <c r="F33" s="26">
        <f>I33/I40</f>
        <v>0.014705882352941176</v>
      </c>
      <c r="G33" s="57">
        <f>F33*G24</f>
        <v>137.64705882352942</v>
      </c>
      <c r="H33" s="40">
        <f>I33*E3*12</f>
        <v>5362.896000000001</v>
      </c>
      <c r="I33" s="58">
        <v>0.14</v>
      </c>
      <c r="J33" s="40">
        <f t="shared" si="1"/>
        <v>5500.54305882353</v>
      </c>
    </row>
    <row r="34" spans="1:10" ht="15.75">
      <c r="A34" s="6"/>
      <c r="B34" s="122" t="s">
        <v>19</v>
      </c>
      <c r="C34" s="123"/>
      <c r="D34" s="124"/>
      <c r="E34" s="27" t="s">
        <v>16</v>
      </c>
      <c r="F34" s="26"/>
      <c r="G34" s="57"/>
      <c r="H34" s="40">
        <f>I34*E3*12</f>
        <v>0</v>
      </c>
      <c r="I34" s="58"/>
      <c r="J34" s="40">
        <f t="shared" si="1"/>
        <v>0</v>
      </c>
    </row>
    <row r="35" spans="1:10" ht="15.75">
      <c r="A35" s="6"/>
      <c r="B35" s="122" t="s">
        <v>20</v>
      </c>
      <c r="C35" s="123"/>
      <c r="D35" s="124"/>
      <c r="E35" s="29" t="s">
        <v>21</v>
      </c>
      <c r="F35" s="26">
        <f>I35/I40</f>
        <v>0.006302521008403361</v>
      </c>
      <c r="G35" s="57">
        <f>F35*G24</f>
        <v>58.99159663865546</v>
      </c>
      <c r="H35" s="40">
        <f>I35*E3*12</f>
        <v>2298.384</v>
      </c>
      <c r="I35" s="58">
        <v>0.06</v>
      </c>
      <c r="J35" s="40">
        <f t="shared" si="1"/>
        <v>2357.3755966386557</v>
      </c>
    </row>
    <row r="36" spans="1:10" ht="47.25">
      <c r="A36" s="3"/>
      <c r="B36" s="122" t="s">
        <v>22</v>
      </c>
      <c r="C36" s="123"/>
      <c r="D36" s="124"/>
      <c r="E36" s="25" t="s">
        <v>23</v>
      </c>
      <c r="F36" s="26">
        <f>I36/I40</f>
        <v>0.2846638655462184</v>
      </c>
      <c r="G36" s="57">
        <f>F36*G24</f>
        <v>2664.4537815126046</v>
      </c>
      <c r="H36" s="40">
        <f>I36*E3*12</f>
        <v>103810.34399999998</v>
      </c>
      <c r="I36" s="58">
        <v>2.71</v>
      </c>
      <c r="J36" s="40">
        <f t="shared" si="1"/>
        <v>106474.79778151259</v>
      </c>
    </row>
    <row r="37" spans="1:10" ht="47.25">
      <c r="A37" s="3"/>
      <c r="B37" s="131" t="s">
        <v>24</v>
      </c>
      <c r="C37" s="132"/>
      <c r="D37" s="133"/>
      <c r="E37" s="25" t="s">
        <v>23</v>
      </c>
      <c r="F37" s="26">
        <f>I37/I40</f>
        <v>0.0472689075630252</v>
      </c>
      <c r="G37" s="57">
        <f>F37*G24</f>
        <v>442.4369747899159</v>
      </c>
      <c r="H37" s="40">
        <f>I37*E3*12</f>
        <v>17237.88</v>
      </c>
      <c r="I37" s="58">
        <v>0.45</v>
      </c>
      <c r="J37" s="40">
        <f t="shared" si="1"/>
        <v>17680.316974789916</v>
      </c>
    </row>
    <row r="38" spans="1:10" ht="47.25">
      <c r="A38" s="3"/>
      <c r="B38" s="108" t="s">
        <v>32</v>
      </c>
      <c r="C38" s="109"/>
      <c r="D38" s="110"/>
      <c r="E38" s="25" t="s">
        <v>23</v>
      </c>
      <c r="F38" s="26">
        <f>I38/I40</f>
        <v>0.25735294117647056</v>
      </c>
      <c r="G38" s="57">
        <f>F38*G24</f>
        <v>2408.8235294117644</v>
      </c>
      <c r="H38" s="40">
        <f>I38*E3*12</f>
        <v>93850.68000000001</v>
      </c>
      <c r="I38" s="58">
        <v>2.45</v>
      </c>
      <c r="J38" s="40">
        <f t="shared" si="1"/>
        <v>96259.50352941177</v>
      </c>
    </row>
    <row r="39" spans="1:10" ht="15.75">
      <c r="A39" s="3"/>
      <c r="B39" s="128" t="s">
        <v>25</v>
      </c>
      <c r="C39" s="129"/>
      <c r="D39" s="130"/>
      <c r="E39" s="27" t="s">
        <v>16</v>
      </c>
      <c r="F39" s="26">
        <f>I39/I40</f>
        <v>0.11134453781512604</v>
      </c>
      <c r="G39" s="57">
        <f>F39*G24</f>
        <v>1042.1848739495797</v>
      </c>
      <c r="H39" s="40">
        <f>I39*E3*12</f>
        <v>40604.784</v>
      </c>
      <c r="I39" s="58">
        <v>1.06</v>
      </c>
      <c r="J39" s="40">
        <f t="shared" si="1"/>
        <v>41646.968873949576</v>
      </c>
    </row>
    <row r="40" spans="1:10" ht="15.75">
      <c r="A40" s="3"/>
      <c r="B40" s="112" t="s">
        <v>26</v>
      </c>
      <c r="C40" s="113"/>
      <c r="D40" s="114"/>
      <c r="E40" s="3"/>
      <c r="F40" s="59">
        <f>SUM(F30:F39)</f>
        <v>0.9999999999999998</v>
      </c>
      <c r="G40" s="57">
        <f>SUM(G30:G39)</f>
        <v>9359.999999999998</v>
      </c>
      <c r="H40" s="41">
        <f>SUM(H30:H39)</f>
        <v>364676.92799999996</v>
      </c>
      <c r="I40" s="7">
        <f>SUM(I30:I39)</f>
        <v>9.520000000000001</v>
      </c>
      <c r="J40" s="41">
        <f>SUM(J30:J39)</f>
        <v>374036.92799999996</v>
      </c>
    </row>
    <row r="41" spans="1:10" ht="15.75" customHeight="1">
      <c r="A41" s="3" t="s">
        <v>50</v>
      </c>
      <c r="B41" s="116" t="s">
        <v>51</v>
      </c>
      <c r="C41" s="117"/>
      <c r="D41" s="117"/>
      <c r="E41" s="118"/>
      <c r="F41" s="7"/>
      <c r="G41" s="7"/>
      <c r="H41" s="60">
        <f>H42+H43+H44+H45</f>
        <v>0</v>
      </c>
      <c r="I41" s="61"/>
      <c r="J41" s="60">
        <f>J42+J43+J44+J45</f>
        <v>0</v>
      </c>
    </row>
    <row r="42" spans="1:10" ht="15.75" customHeight="1" hidden="1">
      <c r="A42" s="3"/>
      <c r="B42" s="52"/>
      <c r="C42" s="51"/>
      <c r="D42" s="51"/>
      <c r="E42" s="51"/>
      <c r="F42" s="7"/>
      <c r="G42" s="7"/>
      <c r="H42" s="60"/>
      <c r="I42" s="61"/>
      <c r="J42" s="60"/>
    </row>
    <row r="43" spans="1:10" ht="15.75" customHeight="1" hidden="1">
      <c r="A43" s="3"/>
      <c r="B43" s="52"/>
      <c r="C43" s="51"/>
      <c r="D43" s="51"/>
      <c r="E43" s="51"/>
      <c r="F43" s="7"/>
      <c r="G43" s="7"/>
      <c r="H43" s="60"/>
      <c r="I43" s="61"/>
      <c r="J43" s="60"/>
    </row>
    <row r="44" spans="1:10" ht="15.75" customHeight="1" hidden="1">
      <c r="A44" s="3"/>
      <c r="B44" s="52"/>
      <c r="C44" s="51"/>
      <c r="D44" s="51"/>
      <c r="E44" s="51"/>
      <c r="F44" s="7"/>
      <c r="G44" s="7"/>
      <c r="H44" s="60"/>
      <c r="I44" s="61"/>
      <c r="J44" s="60"/>
    </row>
    <row r="45" spans="1:10" ht="15.75" customHeight="1" hidden="1">
      <c r="A45" s="3"/>
      <c r="B45" s="52"/>
      <c r="C45" s="51"/>
      <c r="D45" s="51"/>
      <c r="E45" s="51"/>
      <c r="F45" s="7"/>
      <c r="G45" s="7"/>
      <c r="H45" s="60"/>
      <c r="I45" s="61"/>
      <c r="J45" s="60"/>
    </row>
    <row r="46" spans="1:10" ht="15.75" customHeight="1">
      <c r="A46" s="3"/>
      <c r="B46" s="135" t="s">
        <v>27</v>
      </c>
      <c r="C46" s="136"/>
      <c r="D46" s="136"/>
      <c r="E46" s="136"/>
      <c r="F46" s="7">
        <f>SUM(F40:F41)</f>
        <v>0.9999999999999998</v>
      </c>
      <c r="G46" s="7"/>
      <c r="H46" s="42">
        <f>SUM(H40:H41)</f>
        <v>364676.92799999996</v>
      </c>
      <c r="I46" s="62"/>
      <c r="J46" s="42">
        <f>SUM(J40:J41)</f>
        <v>374036.92799999996</v>
      </c>
    </row>
    <row r="47" spans="1:10" ht="15.75" customHeight="1">
      <c r="A47" s="3" t="s">
        <v>52</v>
      </c>
      <c r="B47" s="135" t="s">
        <v>53</v>
      </c>
      <c r="C47" s="136"/>
      <c r="D47" s="136"/>
      <c r="E47" s="136"/>
      <c r="F47" s="7"/>
      <c r="G47" s="7"/>
      <c r="H47" s="42">
        <v>0</v>
      </c>
      <c r="I47" s="62"/>
      <c r="J47" s="42">
        <v>0</v>
      </c>
    </row>
    <row r="48" spans="1:10" ht="19.5" customHeight="1">
      <c r="A48" s="3"/>
      <c r="B48" s="135" t="s">
        <v>28</v>
      </c>
      <c r="C48" s="136"/>
      <c r="D48" s="136"/>
      <c r="E48" s="136"/>
      <c r="F48" s="7">
        <f>SUM(F46:F47)</f>
        <v>0.9999999999999998</v>
      </c>
      <c r="G48" s="7"/>
      <c r="H48" s="42">
        <f>SUM(H46:H47)</f>
        <v>364676.92799999996</v>
      </c>
      <c r="I48" s="62"/>
      <c r="J48" s="42">
        <f>SUM(J46:J47)</f>
        <v>374036.92799999996</v>
      </c>
    </row>
    <row r="49" spans="1:11" s="8" customFormat="1" ht="15.75" customHeight="1">
      <c r="A49" s="3">
        <v>6</v>
      </c>
      <c r="B49" s="116" t="s">
        <v>104</v>
      </c>
      <c r="C49" s="117"/>
      <c r="D49" s="117"/>
      <c r="E49" s="117"/>
      <c r="F49" s="118"/>
      <c r="G49" s="53"/>
      <c r="H49" s="60">
        <f>H27-H48</f>
        <v>-167740.65799999997</v>
      </c>
      <c r="I49" s="55"/>
      <c r="J49" s="60">
        <f>J27-J48</f>
        <v>-167740.65799999997</v>
      </c>
      <c r="K49" s="63"/>
    </row>
    <row r="50" spans="2:9" ht="15.75">
      <c r="B50" s="8"/>
      <c r="I50" s="14"/>
    </row>
    <row r="51" spans="2:9" ht="15.75">
      <c r="B51" s="8" t="s">
        <v>29</v>
      </c>
      <c r="E51" s="43" t="s">
        <v>36</v>
      </c>
      <c r="H51" s="43" t="s">
        <v>36</v>
      </c>
      <c r="I51" s="64"/>
    </row>
    <row r="52" spans="2:9" ht="15.75">
      <c r="B52" s="8" t="s">
        <v>30</v>
      </c>
      <c r="C52" s="8"/>
      <c r="D52" s="8"/>
      <c r="E52" s="8"/>
      <c r="H52" s="44"/>
      <c r="I52" s="63"/>
    </row>
    <row r="53" spans="2:9" ht="15.75">
      <c r="B53" s="15" t="s">
        <v>31</v>
      </c>
      <c r="I53" s="14"/>
    </row>
    <row r="54" spans="2:9" ht="15.75">
      <c r="B54" s="134"/>
      <c r="C54" s="134"/>
      <c r="D54" s="134"/>
      <c r="I54" s="14"/>
    </row>
    <row r="55" ht="15.75">
      <c r="I55" s="14"/>
    </row>
    <row r="56" spans="2:9" ht="15.75">
      <c r="B56" s="8"/>
      <c r="C56" s="8"/>
      <c r="D56" s="8"/>
      <c r="E56" s="8"/>
      <c r="F56" s="8"/>
      <c r="H56" s="44"/>
      <c r="I56" s="49"/>
    </row>
    <row r="58" spans="2:4" ht="15.75">
      <c r="B58" s="65"/>
      <c r="C58" s="65"/>
      <c r="D58" s="65"/>
    </row>
  </sheetData>
  <mergeCells count="39">
    <mergeCell ref="B54:D54"/>
    <mergeCell ref="B46:E46"/>
    <mergeCell ref="B47:E47"/>
    <mergeCell ref="B48:E48"/>
    <mergeCell ref="B49:F49"/>
    <mergeCell ref="B41:E41"/>
    <mergeCell ref="B39:D39"/>
    <mergeCell ref="B40:D40"/>
    <mergeCell ref="B35:D35"/>
    <mergeCell ref="B36:D36"/>
    <mergeCell ref="B37:D37"/>
    <mergeCell ref="B38:D38"/>
    <mergeCell ref="B32:D32"/>
    <mergeCell ref="B33:D33"/>
    <mergeCell ref="B34:D34"/>
    <mergeCell ref="B18:D18"/>
    <mergeCell ref="B21:D21"/>
    <mergeCell ref="B22:D22"/>
    <mergeCell ref="B28:D28"/>
    <mergeCell ref="B29:D29"/>
    <mergeCell ref="B30:D30"/>
    <mergeCell ref="B31:D31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  <mergeCell ref="B19:D19"/>
    <mergeCell ref="B20:D20"/>
    <mergeCell ref="B26:D26"/>
    <mergeCell ref="B25:D25"/>
    <mergeCell ref="B24:D24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2012-12-07T07:57:02Z</dcterms:modified>
  <cp:category/>
  <cp:version/>
  <cp:contentType/>
  <cp:contentStatus/>
</cp:coreProperties>
</file>